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L:\Belize Bureau of Standards - Shares\Standards\S02 - Standardization\Development of Belize Standards\Standards Work Programme\"/>
    </mc:Choice>
  </mc:AlternateContent>
  <xr:revisionPtr revIDLastSave="0" documentId="13_ncr:1_{C762FED3-BA75-4DFE-A912-7E6A92E1AC2F}" xr6:coauthVersionLast="43" xr6:coauthVersionMax="45" xr10:uidLastSave="{00000000-0000-0000-0000-000000000000}"/>
  <bookViews>
    <workbookView xWindow="-120" yWindow="-120" windowWidth="29040" windowHeight="15840" xr2:uid="{00000000-000D-0000-FFFF-FFFF00000000}"/>
  </bookViews>
  <sheets>
    <sheet name="Standards Projec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0" i="1" l="1"/>
  <c r="H49" i="1"/>
  <c r="J36" i="1"/>
  <c r="J35" i="1"/>
  <c r="G35" i="1"/>
  <c r="G40" i="1"/>
  <c r="G39" i="1"/>
  <c r="G38" i="1"/>
  <c r="G37" i="1" l="1"/>
  <c r="G36" i="1"/>
  <c r="G41" i="1" l="1"/>
</calcChain>
</file>

<file path=xl/sharedStrings.xml><?xml version="1.0" encoding="utf-8"?>
<sst xmlns="http://schemas.openxmlformats.org/spreadsheetml/2006/main" count="208" uniqueCount="95">
  <si>
    <t>ICS #</t>
  </si>
  <si>
    <t>Tourism</t>
  </si>
  <si>
    <t>New Standard</t>
  </si>
  <si>
    <t>Approved By:  Standards Officer</t>
  </si>
  <si>
    <t>Revision Number: 00</t>
  </si>
  <si>
    <t>Page 1 of 1</t>
  </si>
  <si>
    <t>Document Number:  BBS-SU-FM-10</t>
  </si>
  <si>
    <t>75.160.20</t>
  </si>
  <si>
    <t>Agriculture</t>
  </si>
  <si>
    <t>Revision</t>
  </si>
  <si>
    <t>83.160.10</t>
  </si>
  <si>
    <t>Fuels &amp; Lubricants</t>
  </si>
  <si>
    <t>Tyre</t>
  </si>
  <si>
    <t>Issue Date: 11/09/2015</t>
  </si>
  <si>
    <t>Revision Date: 09/09/2015</t>
  </si>
  <si>
    <t>Power Lane, City of Belmopan, Belize C.A., P.O. Box 430</t>
  </si>
  <si>
    <t>#</t>
  </si>
  <si>
    <t>Food and Food Related Products</t>
  </si>
  <si>
    <t>WD-BZS 29: 201X</t>
  </si>
  <si>
    <t>WD-BZS 30: 201X</t>
  </si>
  <si>
    <t>WD-BZS 31: 201X</t>
  </si>
  <si>
    <t>WD-BZS 11: 201X</t>
  </si>
  <si>
    <t>Energy Efficiency</t>
  </si>
  <si>
    <t>29.140.40</t>
  </si>
  <si>
    <t>91.140.30</t>
  </si>
  <si>
    <t>97.040.30</t>
  </si>
  <si>
    <t>67.180.10</t>
  </si>
  <si>
    <t>67.200.10</t>
  </si>
  <si>
    <t>Biodegradable Products</t>
  </si>
  <si>
    <t>PIS</t>
  </si>
  <si>
    <t>C</t>
  </si>
  <si>
    <t>V</t>
  </si>
  <si>
    <t>INDEX NUMBER</t>
  </si>
  <si>
    <t>PROJECT TITLE</t>
  </si>
  <si>
    <t>COMMITTEE</t>
  </si>
  <si>
    <t>STAGE</t>
  </si>
  <si>
    <t>STATUS</t>
  </si>
  <si>
    <t>EXPECTED PUBLICATION</t>
  </si>
  <si>
    <t>INDUSTRY</t>
  </si>
  <si>
    <t>Wholesale &amp; Retail Trade</t>
  </si>
  <si>
    <t>83.080.01</t>
  </si>
  <si>
    <t>CD-BZS 1: Part 7: 2012</t>
  </si>
  <si>
    <t>STANDARD TYPE</t>
  </si>
  <si>
    <t>Specification</t>
  </si>
  <si>
    <t>Definition</t>
  </si>
  <si>
    <t>Code of Practice</t>
  </si>
  <si>
    <t>Onion</t>
  </si>
  <si>
    <t>CFLs and LEDs</t>
  </si>
  <si>
    <t>Refrigerators</t>
  </si>
  <si>
    <t>Code of Hygienic Practice</t>
  </si>
  <si>
    <t>Honey</t>
  </si>
  <si>
    <t>CD-BZS 21: 2012</t>
  </si>
  <si>
    <t>CD-BZS 22: 2012</t>
  </si>
  <si>
    <t>CD-BZS 23: 2012</t>
  </si>
  <si>
    <t>Rice</t>
  </si>
  <si>
    <t>Potato</t>
  </si>
  <si>
    <t xml:space="preserve">WD-BZS 20: 2014 </t>
  </si>
  <si>
    <t>WD-BZS 12: 2004</t>
  </si>
  <si>
    <t>WD-BZS 14: 2007</t>
  </si>
  <si>
    <t>Manufacturing</t>
  </si>
  <si>
    <t>Liquefied Petroleum Gas</t>
  </si>
  <si>
    <t>Petroleum</t>
  </si>
  <si>
    <t>Transportation</t>
  </si>
  <si>
    <t>23.020.35</t>
  </si>
  <si>
    <t>67.100.10</t>
  </si>
  <si>
    <t>Diesel (high, low &amp; ultrta-low sulfur)</t>
  </si>
  <si>
    <t>Gasoline (super and regular)</t>
  </si>
  <si>
    <t xml:space="preserve">Terms used in the pneumatic tyre industry </t>
  </si>
  <si>
    <t>Pneumatic passenger car tyres</t>
  </si>
  <si>
    <t>Storage of tyres, inner tubes and flaps</t>
  </si>
  <si>
    <t>Pneumatic tyres for non passenger vehicles</t>
  </si>
  <si>
    <t>Terms for biodegradable products industry</t>
  </si>
  <si>
    <t>Biodegradabale products</t>
  </si>
  <si>
    <t>Air conditioners</t>
  </si>
  <si>
    <t>Marking and labelling of gas cylinders</t>
  </si>
  <si>
    <t>Liquefied petroleum gas (LPG)</t>
  </si>
  <si>
    <t>Inspection, testing and requalification of portable containers for liquefied petroleum gases (LPG)</t>
  </si>
  <si>
    <t>Filling, handling, storage, transportation and location of portable cylinders for liquefied petroleum gases (LPG)</t>
  </si>
  <si>
    <t>Liquid whole (cow’s) milk</t>
  </si>
  <si>
    <t xml:space="preserve">Prepackaged coconut water </t>
  </si>
  <si>
    <t xml:space="preserve">Coconut oil </t>
  </si>
  <si>
    <t>FDBZS 24: 2021</t>
  </si>
  <si>
    <t>FDBZS 25: 2021</t>
  </si>
  <si>
    <t>FDBZS 5: 2021</t>
  </si>
  <si>
    <t>FDBZS 6: 2021</t>
  </si>
  <si>
    <t>FDBZ CP 1: Part 1: 2021</t>
  </si>
  <si>
    <t>FDBZS 27: 2021</t>
  </si>
  <si>
    <t>FDBZS 36: 2021</t>
  </si>
  <si>
    <t>FDBZS 32: 2021</t>
  </si>
  <si>
    <t>FD-BZS 33: 2021</t>
  </si>
  <si>
    <t>FD-BZS 34: 2021</t>
  </si>
  <si>
    <t>FD-BZS 35: 2021</t>
  </si>
  <si>
    <t>WD-BZS 13: 201X</t>
  </si>
  <si>
    <t>Belize Bureau of Standards Work Programme</t>
  </si>
  <si>
    <t xml:space="preserve">The below is a list of proposed Belize Standards that are currently under development. It is published every six months (September and March). If you have questions or would like to contribute to the development of any of the standards in the list, please email bbs@btl.net or call at 822-0446.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</si>
</sst>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 x14ac:knownFonts="1">
    <font>
      <sz val="11"/>
      <color theme="1"/>
      <name val="Calibri"/>
      <family val="2"/>
      <scheme val="minor"/>
    </font>
    <font>
      <b/>
      <sz val="10"/>
      <color theme="1"/>
      <name val="Times New Roman"/>
      <family val="1"/>
    </font>
    <font>
      <sz val="10"/>
      <color theme="1"/>
      <name val="Times New Roman"/>
      <family val="1"/>
    </font>
    <font>
      <sz val="8"/>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23">
    <xf numFmtId="0" fontId="0" fillId="0" borderId="0" xfId="0"/>
    <xf numFmtId="0" fontId="2" fillId="0" borderId="0" xfId="0" applyFont="1" applyAlignment="1">
      <alignment vertical="top" wrapText="1"/>
    </xf>
    <xf numFmtId="0" fontId="1" fillId="0" borderId="1" xfId="0"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horizontal="center" vertical="center" wrapText="1"/>
    </xf>
    <xf numFmtId="0" fontId="2" fillId="0" borderId="1" xfId="0" applyFont="1" applyBorder="1" applyAlignment="1">
      <alignment horizontal="center" vertical="top" wrapText="1"/>
    </xf>
    <xf numFmtId="17" fontId="2" fillId="0" borderId="1" xfId="0" applyNumberFormat="1" applyFont="1" applyBorder="1" applyAlignment="1">
      <alignment horizontal="center" vertical="center" wrapText="1"/>
    </xf>
    <xf numFmtId="0" fontId="2" fillId="0" borderId="1" xfId="0" applyFont="1" applyBorder="1" applyAlignment="1">
      <alignment horizontal="center" vertical="top" wrapText="1"/>
    </xf>
    <xf numFmtId="0" fontId="2" fillId="0" borderId="0" xfId="0" applyFont="1" applyAlignment="1">
      <alignment horizontal="center" vertical="top" wrapText="1"/>
    </xf>
    <xf numFmtId="164" fontId="2" fillId="0" borderId="1" xfId="0" applyNumberFormat="1" applyFont="1" applyBorder="1" applyAlignment="1">
      <alignment horizontal="center" vertical="center" wrapText="1"/>
    </xf>
    <xf numFmtId="0" fontId="2" fillId="0" borderId="1" xfId="0" applyFont="1" applyBorder="1" applyAlignment="1">
      <alignment horizontal="center" vertical="top" wrapText="1"/>
    </xf>
    <xf numFmtId="0" fontId="2" fillId="0" borderId="0" xfId="0" applyFont="1" applyBorder="1" applyAlignment="1">
      <alignment vertical="top" wrapText="1"/>
    </xf>
    <xf numFmtId="0" fontId="2" fillId="0" borderId="1" xfId="0" applyFont="1" applyBorder="1" applyAlignment="1">
      <alignment horizontal="center" vertical="top" wrapText="1"/>
    </xf>
    <xf numFmtId="0" fontId="2" fillId="0" borderId="0" xfId="0" applyFont="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horizontal="center" vertical="center" wrapText="1"/>
    </xf>
    <xf numFmtId="17" fontId="2" fillId="0" borderId="0" xfId="0" applyNumberFormat="1" applyFont="1" applyBorder="1" applyAlignment="1">
      <alignment horizontal="center" vertical="center" wrapText="1"/>
    </xf>
    <xf numFmtId="164" fontId="2" fillId="0" borderId="0" xfId="0" applyNumberFormat="1" applyFont="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lignment horizontal="center" vertical="top" wrapText="1"/>
    </xf>
    <xf numFmtId="0" fontId="2" fillId="0" borderId="0" xfId="0" applyFont="1" applyAlignment="1">
      <alignment horizontal="center" vertical="top" wrapText="1"/>
    </xf>
    <xf numFmtId="0" fontId="2" fillId="0" borderId="2" xfId="0" applyFont="1" applyBorder="1" applyAlignment="1">
      <alignment horizontal="center" vertical="top" wrapText="1"/>
    </xf>
    <xf numFmtId="0" fontId="2" fillId="0" borderId="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BZ"/>
              <a:t>Standardization by Industry</a:t>
            </a:r>
          </a:p>
          <a:p>
            <a:pPr>
              <a:defRPr/>
            </a:pPr>
            <a:endParaRPr lang="en-BZ"/>
          </a:p>
        </c:rich>
      </c:tx>
      <c:layout>
        <c:manualLayout>
          <c:xMode val="edge"/>
          <c:yMode val="edge"/>
          <c:x val="3.3897679217341301E-3"/>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AC89-49F8-AF5B-5A754E082572}"/>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AC89-49F8-AF5B-5A754E082572}"/>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AC89-49F8-AF5B-5A754E082572}"/>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AC89-49F8-AF5B-5A754E082572}"/>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AC89-49F8-AF5B-5A754E082572}"/>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722F-447A-95F1-5321929C607F}"/>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'Standards Projects'!$F$35:$F$40</c:f>
              <c:strCache>
                <c:ptCount val="6"/>
                <c:pt idx="0">
                  <c:v>Tourism</c:v>
                </c:pt>
                <c:pt idx="1">
                  <c:v>Wholesale &amp; Retail Trade</c:v>
                </c:pt>
                <c:pt idx="2">
                  <c:v>Agriculture</c:v>
                </c:pt>
                <c:pt idx="3">
                  <c:v>Transportation</c:v>
                </c:pt>
                <c:pt idx="4">
                  <c:v>Petroleum</c:v>
                </c:pt>
                <c:pt idx="5">
                  <c:v>Manufacturing</c:v>
                </c:pt>
              </c:strCache>
            </c:strRef>
          </c:cat>
          <c:val>
            <c:numRef>
              <c:f>'Standards Projects'!$G$35:$G$40</c:f>
              <c:numCache>
                <c:formatCode>General</c:formatCode>
                <c:ptCount val="6"/>
                <c:pt idx="0">
                  <c:v>0</c:v>
                </c:pt>
                <c:pt idx="1">
                  <c:v>6</c:v>
                </c:pt>
                <c:pt idx="2">
                  <c:v>4</c:v>
                </c:pt>
                <c:pt idx="3">
                  <c:v>4</c:v>
                </c:pt>
                <c:pt idx="4">
                  <c:v>5</c:v>
                </c:pt>
                <c:pt idx="5">
                  <c:v>4</c:v>
                </c:pt>
              </c:numCache>
            </c:numRef>
          </c:val>
          <c:extLst>
            <c:ext xmlns:c16="http://schemas.microsoft.com/office/drawing/2014/chart" uri="{C3380CC4-5D6E-409C-BE32-E72D297353CC}">
              <c16:uniqueId val="{0000000A-AC89-49F8-AF5B-5A754E082572}"/>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BZ"/>
              <a:t>New vs Revised Standards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37F1-4F5B-A8CB-9C6E68C84900}"/>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37F1-4F5B-A8CB-9C6E68C84900}"/>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'Standards Projects'!$I$35:$I$36</c:f>
              <c:strCache>
                <c:ptCount val="2"/>
                <c:pt idx="0">
                  <c:v>New Standard</c:v>
                </c:pt>
                <c:pt idx="1">
                  <c:v>Revision</c:v>
                </c:pt>
              </c:strCache>
            </c:strRef>
          </c:cat>
          <c:val>
            <c:numRef>
              <c:f>'Standards Projects'!$J$35:$J$36</c:f>
              <c:numCache>
                <c:formatCode>General</c:formatCode>
                <c:ptCount val="2"/>
                <c:pt idx="0">
                  <c:v>11</c:v>
                </c:pt>
                <c:pt idx="1">
                  <c:v>12</c:v>
                </c:pt>
              </c:numCache>
            </c:numRef>
          </c:val>
          <c:extLst>
            <c:ext xmlns:c16="http://schemas.microsoft.com/office/drawing/2014/chart" uri="{C3380CC4-5D6E-409C-BE32-E72D297353CC}">
              <c16:uniqueId val="{00000000-5AEC-44DA-BEF5-853201058201}"/>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BZ"/>
              <a:t>Proposed</a:t>
            </a:r>
            <a:r>
              <a:rPr lang="en-BZ" baseline="0"/>
              <a:t> Implementation Status </a:t>
            </a:r>
            <a:endParaRPr lang="en-BZ"/>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'Standards Projects'!$G$49:$G$50</c:f>
              <c:strCache>
                <c:ptCount val="2"/>
                <c:pt idx="0">
                  <c:v>C</c:v>
                </c:pt>
                <c:pt idx="1">
                  <c:v>V</c:v>
                </c:pt>
              </c:strCache>
            </c:strRef>
          </c:cat>
          <c:val>
            <c:numRef>
              <c:f>'Standards Projects'!$H$49:$H$50</c:f>
              <c:numCache>
                <c:formatCode>General</c:formatCode>
                <c:ptCount val="2"/>
                <c:pt idx="0">
                  <c:v>15</c:v>
                </c:pt>
                <c:pt idx="1">
                  <c:v>8</c:v>
                </c:pt>
              </c:numCache>
            </c:numRef>
          </c:val>
          <c:extLst>
            <c:ext xmlns:c16="http://schemas.microsoft.com/office/drawing/2014/chart" uri="{C3380CC4-5D6E-409C-BE32-E72D297353CC}">
              <c16:uniqueId val="{00000000-9083-4CF3-A155-EDE95FCB6D1B}"/>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549000</xdr:colOff>
      <xdr:row>32</xdr:row>
      <xdr:rowOff>42533</xdr:rowOff>
    </xdr:from>
    <xdr:to>
      <xdr:col>4</xdr:col>
      <xdr:colOff>821121</xdr:colOff>
      <xdr:row>49</xdr:row>
      <xdr:rowOff>124811</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47625</xdr:colOff>
      <xdr:row>1</xdr:row>
      <xdr:rowOff>83343</xdr:rowOff>
    </xdr:from>
    <xdr:to>
      <xdr:col>1</xdr:col>
      <xdr:colOff>811530</xdr:colOff>
      <xdr:row>3</xdr:row>
      <xdr:rowOff>95884</xdr:rowOff>
    </xdr:to>
    <xdr:pic>
      <xdr:nvPicPr>
        <xdr:cNvPr id="5" name="Picture 4" descr="BBS_2017_Web">
          <a:extLst>
            <a:ext uri="{FF2B5EF4-FFF2-40B4-BE49-F238E27FC236}">
              <a16:creationId xmlns:a16="http://schemas.microsoft.com/office/drawing/2014/main" id="{2B9B90D1-FCBC-4287-A18A-DA0658719FB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0531" y="244077"/>
          <a:ext cx="763905" cy="334010"/>
        </a:xfrm>
        <a:prstGeom prst="rect">
          <a:avLst/>
        </a:prstGeom>
        <a:noFill/>
        <a:ln>
          <a:noFill/>
        </a:ln>
      </xdr:spPr>
    </xdr:pic>
    <xdr:clientData/>
  </xdr:twoCellAnchor>
  <xdr:twoCellAnchor>
    <xdr:from>
      <xdr:col>7</xdr:col>
      <xdr:colOff>365886</xdr:colOff>
      <xdr:row>36</xdr:row>
      <xdr:rowOff>124696</xdr:rowOff>
    </xdr:from>
    <xdr:to>
      <xdr:col>11</xdr:col>
      <xdr:colOff>356955</xdr:colOff>
      <xdr:row>46</xdr:row>
      <xdr:rowOff>106241</xdr:rowOff>
    </xdr:to>
    <xdr:graphicFrame macro="">
      <xdr:nvGraphicFramePr>
        <xdr:cNvPr id="3" name="Chart 2">
          <a:extLst>
            <a:ext uri="{FF2B5EF4-FFF2-40B4-BE49-F238E27FC236}">
              <a16:creationId xmlns:a16="http://schemas.microsoft.com/office/drawing/2014/main" id="{323767D0-64AF-4BBD-AC09-0F773706C6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333376</xdr:colOff>
      <xdr:row>47</xdr:row>
      <xdr:rowOff>159726</xdr:rowOff>
    </xdr:from>
    <xdr:to>
      <xdr:col>12</xdr:col>
      <xdr:colOff>307731</xdr:colOff>
      <xdr:row>60</xdr:row>
      <xdr:rowOff>109903</xdr:rowOff>
    </xdr:to>
    <xdr:graphicFrame macro="">
      <xdr:nvGraphicFramePr>
        <xdr:cNvPr id="2" name="Chart 1">
          <a:extLst>
            <a:ext uri="{FF2B5EF4-FFF2-40B4-BE49-F238E27FC236}">
              <a16:creationId xmlns:a16="http://schemas.microsoft.com/office/drawing/2014/main" id="{F60BDDBF-9851-4151-B9E4-06CF2256FF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K50"/>
  <sheetViews>
    <sheetView tabSelected="1" topLeftCell="A28" zoomScale="130" zoomScaleNormal="130" workbookViewId="0">
      <selection activeCell="G55" sqref="G55"/>
    </sheetView>
  </sheetViews>
  <sheetFormatPr defaultRowHeight="12.75" x14ac:dyDescent="0.25"/>
  <cols>
    <col min="1" max="1" width="5.85546875" style="8" customWidth="1"/>
    <col min="2" max="2" width="21" style="1" customWidth="1"/>
    <col min="3" max="3" width="30.42578125" style="1" customWidth="1"/>
    <col min="4" max="4" width="17" style="1" bestFit="1" customWidth="1"/>
    <col min="5" max="5" width="14.42578125" style="1" customWidth="1"/>
    <col min="6" max="6" width="21.5703125" style="1" customWidth="1"/>
    <col min="7" max="8" width="7.140625" style="1" customWidth="1"/>
    <col min="9" max="9" width="11.85546875" style="1" customWidth="1"/>
    <col min="10" max="10" width="14.140625" style="1" bestFit="1" customWidth="1"/>
    <col min="11" max="11" width="11.42578125" style="1" customWidth="1"/>
    <col min="12" max="16384" width="9.140625" style="1"/>
  </cols>
  <sheetData>
    <row r="2" spans="1:11" x14ac:dyDescent="0.25">
      <c r="A2" s="19"/>
      <c r="B2" s="19"/>
      <c r="C2" s="19" t="s">
        <v>93</v>
      </c>
      <c r="D2" s="19"/>
      <c r="E2" s="19"/>
      <c r="F2" s="19"/>
      <c r="G2" s="19"/>
      <c r="H2" s="19"/>
      <c r="I2" s="19"/>
      <c r="J2" s="19"/>
      <c r="K2" s="19"/>
    </row>
    <row r="3" spans="1:11" x14ac:dyDescent="0.25">
      <c r="A3" s="19"/>
      <c r="B3" s="19"/>
      <c r="C3" s="22" t="s">
        <v>5</v>
      </c>
      <c r="D3" s="22"/>
      <c r="E3" s="22"/>
      <c r="F3" s="22" t="s">
        <v>6</v>
      </c>
      <c r="G3" s="22"/>
      <c r="H3" s="22"/>
      <c r="I3" s="22"/>
      <c r="J3" s="22" t="s">
        <v>13</v>
      </c>
      <c r="K3" s="22"/>
    </row>
    <row r="4" spans="1:11" x14ac:dyDescent="0.25">
      <c r="A4" s="19"/>
      <c r="B4" s="19"/>
      <c r="C4" s="22" t="s">
        <v>4</v>
      </c>
      <c r="D4" s="22"/>
      <c r="E4" s="22"/>
      <c r="F4" s="22" t="s">
        <v>3</v>
      </c>
      <c r="G4" s="22"/>
      <c r="H4" s="22"/>
      <c r="I4" s="22"/>
      <c r="J4" s="22" t="s">
        <v>14</v>
      </c>
      <c r="K4" s="22"/>
    </row>
    <row r="5" spans="1:11" x14ac:dyDescent="0.25">
      <c r="A5" s="20"/>
      <c r="B5" s="20"/>
      <c r="C5" s="20"/>
      <c r="D5" s="20"/>
      <c r="E5" s="20"/>
      <c r="F5" s="20"/>
      <c r="G5" s="20"/>
      <c r="H5" s="20"/>
      <c r="I5" s="20"/>
      <c r="J5" s="20"/>
      <c r="K5" s="21"/>
    </row>
    <row r="6" spans="1:11" ht="12.75" customHeight="1" x14ac:dyDescent="0.25">
      <c r="A6" s="19" t="s">
        <v>94</v>
      </c>
      <c r="B6" s="19"/>
      <c r="C6" s="19"/>
      <c r="D6" s="19"/>
      <c r="E6" s="19"/>
      <c r="F6" s="19"/>
      <c r="G6" s="19"/>
      <c r="H6" s="19"/>
      <c r="I6" s="19"/>
      <c r="J6" s="19" t="s">
        <v>15</v>
      </c>
      <c r="K6" s="19"/>
    </row>
    <row r="7" spans="1:11" ht="40.5" customHeight="1" x14ac:dyDescent="0.25">
      <c r="A7" s="19"/>
      <c r="B7" s="19"/>
      <c r="C7" s="19"/>
      <c r="D7" s="19"/>
      <c r="E7" s="19"/>
      <c r="F7" s="19"/>
      <c r="G7" s="19"/>
      <c r="H7" s="19"/>
      <c r="I7" s="19"/>
      <c r="J7" s="19"/>
      <c r="K7" s="19"/>
    </row>
    <row r="8" spans="1:11" ht="25.5" x14ac:dyDescent="0.25">
      <c r="A8" s="10" t="s">
        <v>16</v>
      </c>
      <c r="B8" s="2" t="s">
        <v>32</v>
      </c>
      <c r="C8" s="2" t="s">
        <v>33</v>
      </c>
      <c r="D8" s="2" t="s">
        <v>42</v>
      </c>
      <c r="E8" s="2" t="s">
        <v>38</v>
      </c>
      <c r="F8" s="2" t="s">
        <v>34</v>
      </c>
      <c r="G8" s="2" t="s">
        <v>35</v>
      </c>
      <c r="H8" s="2" t="s">
        <v>29</v>
      </c>
      <c r="I8" s="2" t="s">
        <v>36</v>
      </c>
      <c r="J8" s="2" t="s">
        <v>37</v>
      </c>
      <c r="K8" s="2" t="s">
        <v>0</v>
      </c>
    </row>
    <row r="9" spans="1:11" x14ac:dyDescent="0.25">
      <c r="A9" s="10">
        <v>1</v>
      </c>
      <c r="B9" s="3" t="s">
        <v>81</v>
      </c>
      <c r="C9" s="3" t="s">
        <v>65</v>
      </c>
      <c r="D9" s="3" t="s">
        <v>43</v>
      </c>
      <c r="E9" s="4" t="s">
        <v>61</v>
      </c>
      <c r="F9" s="4" t="s">
        <v>11</v>
      </c>
      <c r="G9" s="4">
        <v>50</v>
      </c>
      <c r="H9" s="4" t="s">
        <v>30</v>
      </c>
      <c r="I9" s="4" t="s">
        <v>2</v>
      </c>
      <c r="J9" s="6">
        <v>44317</v>
      </c>
      <c r="K9" s="4" t="s">
        <v>7</v>
      </c>
    </row>
    <row r="10" spans="1:11" x14ac:dyDescent="0.25">
      <c r="A10" s="10">
        <v>2</v>
      </c>
      <c r="B10" s="3" t="s">
        <v>82</v>
      </c>
      <c r="C10" s="3" t="s">
        <v>66</v>
      </c>
      <c r="D10" s="3" t="s">
        <v>43</v>
      </c>
      <c r="E10" s="4" t="s">
        <v>61</v>
      </c>
      <c r="F10" s="4" t="s">
        <v>11</v>
      </c>
      <c r="G10" s="4">
        <v>50</v>
      </c>
      <c r="H10" s="4" t="s">
        <v>30</v>
      </c>
      <c r="I10" s="4" t="s">
        <v>2</v>
      </c>
      <c r="J10" s="6">
        <v>44317</v>
      </c>
      <c r="K10" s="4" t="s">
        <v>7</v>
      </c>
    </row>
    <row r="11" spans="1:11" ht="25.5" x14ac:dyDescent="0.25">
      <c r="A11" s="10">
        <v>3</v>
      </c>
      <c r="B11" s="3" t="s">
        <v>83</v>
      </c>
      <c r="C11" s="3" t="s">
        <v>67</v>
      </c>
      <c r="D11" s="3" t="s">
        <v>44</v>
      </c>
      <c r="E11" s="4" t="s">
        <v>62</v>
      </c>
      <c r="F11" s="4" t="s">
        <v>12</v>
      </c>
      <c r="G11" s="4">
        <v>50</v>
      </c>
      <c r="H11" s="4" t="s">
        <v>31</v>
      </c>
      <c r="I11" s="12" t="s">
        <v>9</v>
      </c>
      <c r="J11" s="6">
        <v>44317</v>
      </c>
      <c r="K11" s="4" t="s">
        <v>10</v>
      </c>
    </row>
    <row r="12" spans="1:11" x14ac:dyDescent="0.25">
      <c r="A12" s="10">
        <v>4</v>
      </c>
      <c r="B12" s="3" t="s">
        <v>84</v>
      </c>
      <c r="C12" s="3" t="s">
        <v>68</v>
      </c>
      <c r="D12" s="3" t="s">
        <v>43</v>
      </c>
      <c r="E12" s="4" t="s">
        <v>62</v>
      </c>
      <c r="F12" s="4" t="s">
        <v>12</v>
      </c>
      <c r="G12" s="4">
        <v>50</v>
      </c>
      <c r="H12" s="4" t="s">
        <v>30</v>
      </c>
      <c r="I12" s="12" t="s">
        <v>9</v>
      </c>
      <c r="J12" s="6">
        <v>44317</v>
      </c>
      <c r="K12" s="4" t="s">
        <v>10</v>
      </c>
    </row>
    <row r="13" spans="1:11" ht="25.5" x14ac:dyDescent="0.25">
      <c r="A13" s="10">
        <v>5</v>
      </c>
      <c r="B13" s="3" t="s">
        <v>85</v>
      </c>
      <c r="C13" s="3" t="s">
        <v>69</v>
      </c>
      <c r="D13" s="3" t="s">
        <v>45</v>
      </c>
      <c r="E13" s="4" t="s">
        <v>62</v>
      </c>
      <c r="F13" s="4" t="s">
        <v>12</v>
      </c>
      <c r="G13" s="4">
        <v>50</v>
      </c>
      <c r="H13" s="4" t="s">
        <v>30</v>
      </c>
      <c r="I13" s="4" t="s">
        <v>9</v>
      </c>
      <c r="J13" s="6">
        <v>44317</v>
      </c>
      <c r="K13" s="4" t="s">
        <v>10</v>
      </c>
    </row>
    <row r="14" spans="1:11" ht="25.5" x14ac:dyDescent="0.25">
      <c r="A14" s="10">
        <v>6</v>
      </c>
      <c r="B14" s="3" t="s">
        <v>86</v>
      </c>
      <c r="C14" s="3" t="s">
        <v>70</v>
      </c>
      <c r="D14" s="3" t="s">
        <v>43</v>
      </c>
      <c r="E14" s="4" t="s">
        <v>62</v>
      </c>
      <c r="F14" s="4" t="s">
        <v>12</v>
      </c>
      <c r="G14" s="4">
        <v>50</v>
      </c>
      <c r="H14" s="4" t="s">
        <v>30</v>
      </c>
      <c r="I14" s="4" t="s">
        <v>2</v>
      </c>
      <c r="J14" s="6">
        <v>44317</v>
      </c>
      <c r="K14" s="4" t="s">
        <v>10</v>
      </c>
    </row>
    <row r="15" spans="1:11" ht="25.5" x14ac:dyDescent="0.25">
      <c r="A15" s="18">
        <v>7</v>
      </c>
      <c r="B15" s="3" t="s">
        <v>87</v>
      </c>
      <c r="C15" s="3" t="s">
        <v>71</v>
      </c>
      <c r="D15" s="3" t="s">
        <v>44</v>
      </c>
      <c r="E15" s="4" t="s">
        <v>39</v>
      </c>
      <c r="F15" s="4" t="s">
        <v>28</v>
      </c>
      <c r="G15" s="4">
        <v>50</v>
      </c>
      <c r="H15" s="4" t="s">
        <v>30</v>
      </c>
      <c r="I15" s="4" t="s">
        <v>2</v>
      </c>
      <c r="J15" s="6">
        <v>44317</v>
      </c>
      <c r="K15" s="4" t="s">
        <v>40</v>
      </c>
    </row>
    <row r="16" spans="1:11" ht="25.5" x14ac:dyDescent="0.25">
      <c r="A16" s="18">
        <v>8</v>
      </c>
      <c r="B16" s="3" t="s">
        <v>88</v>
      </c>
      <c r="C16" s="3" t="s">
        <v>72</v>
      </c>
      <c r="D16" s="3" t="s">
        <v>43</v>
      </c>
      <c r="E16" s="4" t="s">
        <v>39</v>
      </c>
      <c r="F16" s="4" t="s">
        <v>28</v>
      </c>
      <c r="G16" s="4">
        <v>50</v>
      </c>
      <c r="H16" s="4" t="s">
        <v>30</v>
      </c>
      <c r="I16" s="4" t="s">
        <v>2</v>
      </c>
      <c r="J16" s="6">
        <v>44317</v>
      </c>
      <c r="K16" s="4" t="s">
        <v>40</v>
      </c>
    </row>
    <row r="17" spans="1:11" ht="25.5" x14ac:dyDescent="0.25">
      <c r="A17" s="18">
        <v>9</v>
      </c>
      <c r="B17" s="3" t="s">
        <v>89</v>
      </c>
      <c r="C17" s="3" t="s">
        <v>47</v>
      </c>
      <c r="D17" s="3" t="s">
        <v>43</v>
      </c>
      <c r="E17" s="4" t="s">
        <v>39</v>
      </c>
      <c r="F17" s="4" t="s">
        <v>22</v>
      </c>
      <c r="G17" s="4">
        <v>50</v>
      </c>
      <c r="H17" s="4" t="s">
        <v>31</v>
      </c>
      <c r="I17" s="4" t="s">
        <v>2</v>
      </c>
      <c r="J17" s="6">
        <v>44317</v>
      </c>
      <c r="K17" s="4" t="s">
        <v>23</v>
      </c>
    </row>
    <row r="18" spans="1:11" ht="25.5" x14ac:dyDescent="0.25">
      <c r="A18" s="18">
        <v>10</v>
      </c>
      <c r="B18" s="3" t="s">
        <v>90</v>
      </c>
      <c r="C18" s="3" t="s">
        <v>73</v>
      </c>
      <c r="D18" s="3" t="s">
        <v>43</v>
      </c>
      <c r="E18" s="4" t="s">
        <v>39</v>
      </c>
      <c r="F18" s="4" t="s">
        <v>22</v>
      </c>
      <c r="G18" s="4">
        <v>50</v>
      </c>
      <c r="H18" s="4" t="s">
        <v>31</v>
      </c>
      <c r="I18" s="4" t="s">
        <v>2</v>
      </c>
      <c r="J18" s="6">
        <v>44317</v>
      </c>
      <c r="K18" s="4" t="s">
        <v>24</v>
      </c>
    </row>
    <row r="19" spans="1:11" ht="25.5" x14ac:dyDescent="0.25">
      <c r="A19" s="18">
        <v>11</v>
      </c>
      <c r="B19" s="3" t="s">
        <v>91</v>
      </c>
      <c r="C19" s="3" t="s">
        <v>48</v>
      </c>
      <c r="D19" s="3" t="s">
        <v>43</v>
      </c>
      <c r="E19" s="4" t="s">
        <v>39</v>
      </c>
      <c r="F19" s="4" t="s">
        <v>22</v>
      </c>
      <c r="G19" s="4">
        <v>50</v>
      </c>
      <c r="H19" s="4" t="s">
        <v>31</v>
      </c>
      <c r="I19" s="4" t="s">
        <v>2</v>
      </c>
      <c r="J19" s="6">
        <v>44317</v>
      </c>
      <c r="K19" s="4" t="s">
        <v>25</v>
      </c>
    </row>
    <row r="20" spans="1:11" ht="25.5" x14ac:dyDescent="0.25">
      <c r="A20" s="18">
        <v>12</v>
      </c>
      <c r="B20" s="3" t="s">
        <v>41</v>
      </c>
      <c r="C20" s="3" t="s">
        <v>74</v>
      </c>
      <c r="D20" s="3" t="s">
        <v>43</v>
      </c>
      <c r="E20" s="4" t="s">
        <v>39</v>
      </c>
      <c r="F20" s="4" t="s">
        <v>60</v>
      </c>
      <c r="G20" s="4">
        <v>30</v>
      </c>
      <c r="H20" s="4" t="s">
        <v>30</v>
      </c>
      <c r="I20" s="4" t="s">
        <v>9</v>
      </c>
      <c r="J20" s="6">
        <v>44501</v>
      </c>
      <c r="K20" s="9">
        <v>13.3</v>
      </c>
    </row>
    <row r="21" spans="1:11" x14ac:dyDescent="0.25">
      <c r="A21" s="18">
        <v>13</v>
      </c>
      <c r="B21" s="3" t="s">
        <v>51</v>
      </c>
      <c r="C21" s="3" t="s">
        <v>75</v>
      </c>
      <c r="D21" s="3" t="s">
        <v>43</v>
      </c>
      <c r="E21" s="4" t="s">
        <v>61</v>
      </c>
      <c r="F21" s="4" t="s">
        <v>60</v>
      </c>
      <c r="G21" s="4">
        <v>30</v>
      </c>
      <c r="H21" s="4" t="s">
        <v>30</v>
      </c>
      <c r="I21" s="4" t="s">
        <v>9</v>
      </c>
      <c r="J21" s="6">
        <v>44501</v>
      </c>
      <c r="K21" s="4" t="s">
        <v>63</v>
      </c>
    </row>
    <row r="22" spans="1:11" ht="38.25" x14ac:dyDescent="0.25">
      <c r="A22" s="18">
        <v>14</v>
      </c>
      <c r="B22" s="3" t="s">
        <v>52</v>
      </c>
      <c r="C22" s="3" t="s">
        <v>76</v>
      </c>
      <c r="D22" s="3" t="s">
        <v>43</v>
      </c>
      <c r="E22" s="4" t="s">
        <v>61</v>
      </c>
      <c r="F22" s="4" t="s">
        <v>60</v>
      </c>
      <c r="G22" s="4">
        <v>30</v>
      </c>
      <c r="H22" s="4" t="s">
        <v>30</v>
      </c>
      <c r="I22" s="4" t="s">
        <v>9</v>
      </c>
      <c r="J22" s="6">
        <v>44501</v>
      </c>
      <c r="K22" s="4" t="s">
        <v>63</v>
      </c>
    </row>
    <row r="23" spans="1:11" ht="51" x14ac:dyDescent="0.25">
      <c r="A23" s="18">
        <v>15</v>
      </c>
      <c r="B23" s="3" t="s">
        <v>53</v>
      </c>
      <c r="C23" s="3" t="s">
        <v>77</v>
      </c>
      <c r="D23" s="3" t="s">
        <v>43</v>
      </c>
      <c r="E23" s="4" t="s">
        <v>61</v>
      </c>
      <c r="F23" s="4" t="s">
        <v>60</v>
      </c>
      <c r="G23" s="4">
        <v>30</v>
      </c>
      <c r="H23" s="4" t="s">
        <v>30</v>
      </c>
      <c r="I23" s="4" t="s">
        <v>9</v>
      </c>
      <c r="J23" s="6">
        <v>44501</v>
      </c>
      <c r="K23" s="4" t="s">
        <v>63</v>
      </c>
    </row>
    <row r="24" spans="1:11" ht="25.5" x14ac:dyDescent="0.25">
      <c r="A24" s="18">
        <v>16</v>
      </c>
      <c r="B24" s="3" t="s">
        <v>92</v>
      </c>
      <c r="C24" s="3" t="s">
        <v>46</v>
      </c>
      <c r="D24" s="3" t="s">
        <v>43</v>
      </c>
      <c r="E24" s="4" t="s">
        <v>8</v>
      </c>
      <c r="F24" s="7" t="s">
        <v>17</v>
      </c>
      <c r="G24" s="4">
        <v>30</v>
      </c>
      <c r="H24" s="4" t="s">
        <v>30</v>
      </c>
      <c r="I24" s="4" t="s">
        <v>9</v>
      </c>
      <c r="J24" s="6">
        <v>44501</v>
      </c>
      <c r="K24" s="9">
        <v>67.02</v>
      </c>
    </row>
    <row r="25" spans="1:11" ht="25.5" x14ac:dyDescent="0.25">
      <c r="A25" s="18">
        <v>17</v>
      </c>
      <c r="B25" s="3" t="s">
        <v>56</v>
      </c>
      <c r="C25" s="3" t="s">
        <v>54</v>
      </c>
      <c r="D25" s="3" t="s">
        <v>43</v>
      </c>
      <c r="E25" s="4" t="s">
        <v>8</v>
      </c>
      <c r="F25" s="12" t="s">
        <v>17</v>
      </c>
      <c r="G25" s="4">
        <v>20</v>
      </c>
      <c r="H25" s="4" t="s">
        <v>30</v>
      </c>
      <c r="I25" s="4" t="s">
        <v>9</v>
      </c>
      <c r="J25" s="6">
        <v>44501</v>
      </c>
      <c r="K25" s="4">
        <v>67.06</v>
      </c>
    </row>
    <row r="26" spans="1:11" ht="25.5" x14ac:dyDescent="0.25">
      <c r="A26" s="18">
        <v>18</v>
      </c>
      <c r="B26" s="3" t="s">
        <v>57</v>
      </c>
      <c r="C26" s="3" t="s">
        <v>55</v>
      </c>
      <c r="D26" s="3" t="s">
        <v>43</v>
      </c>
      <c r="E26" s="4" t="s">
        <v>8</v>
      </c>
      <c r="F26" s="12" t="s">
        <v>17</v>
      </c>
      <c r="G26" s="4">
        <v>20</v>
      </c>
      <c r="H26" s="4" t="s">
        <v>30</v>
      </c>
      <c r="I26" s="4" t="s">
        <v>9</v>
      </c>
      <c r="J26" s="6">
        <v>44501</v>
      </c>
      <c r="K26" s="4">
        <v>67.040000000000006</v>
      </c>
    </row>
    <row r="27" spans="1:11" ht="25.5" x14ac:dyDescent="0.25">
      <c r="A27" s="18">
        <v>19</v>
      </c>
      <c r="B27" s="3" t="s">
        <v>58</v>
      </c>
      <c r="C27" s="3" t="s">
        <v>78</v>
      </c>
      <c r="D27" s="3" t="s">
        <v>43</v>
      </c>
      <c r="E27" s="4" t="s">
        <v>59</v>
      </c>
      <c r="F27" s="12" t="s">
        <v>17</v>
      </c>
      <c r="G27" s="4">
        <v>20</v>
      </c>
      <c r="H27" s="4" t="s">
        <v>30</v>
      </c>
      <c r="I27" s="4" t="s">
        <v>9</v>
      </c>
      <c r="J27" s="6">
        <v>44501</v>
      </c>
      <c r="K27" s="4" t="s">
        <v>64</v>
      </c>
    </row>
    <row r="28" spans="1:11" ht="25.5" x14ac:dyDescent="0.25">
      <c r="A28" s="18">
        <v>20</v>
      </c>
      <c r="B28" s="3" t="s">
        <v>21</v>
      </c>
      <c r="C28" s="3" t="s">
        <v>50</v>
      </c>
      <c r="D28" s="3" t="s">
        <v>43</v>
      </c>
      <c r="E28" s="4" t="s">
        <v>8</v>
      </c>
      <c r="F28" s="7" t="s">
        <v>17</v>
      </c>
      <c r="G28" s="4">
        <v>20</v>
      </c>
      <c r="H28" s="4" t="s">
        <v>31</v>
      </c>
      <c r="I28" s="4" t="s">
        <v>9</v>
      </c>
      <c r="J28" s="6">
        <v>44501</v>
      </c>
      <c r="K28" s="4" t="s">
        <v>26</v>
      </c>
    </row>
    <row r="29" spans="1:11" ht="25.5" x14ac:dyDescent="0.25">
      <c r="A29" s="18">
        <v>21</v>
      </c>
      <c r="B29" s="3" t="s">
        <v>18</v>
      </c>
      <c r="C29" s="3" t="s">
        <v>79</v>
      </c>
      <c r="D29" s="3" t="s">
        <v>43</v>
      </c>
      <c r="E29" s="4" t="s">
        <v>59</v>
      </c>
      <c r="F29" s="7" t="s">
        <v>17</v>
      </c>
      <c r="G29" s="4">
        <v>20</v>
      </c>
      <c r="H29" s="4" t="s">
        <v>31</v>
      </c>
      <c r="I29" s="4" t="s">
        <v>2</v>
      </c>
      <c r="J29" s="6">
        <v>44501</v>
      </c>
      <c r="K29" s="9">
        <v>67.23</v>
      </c>
    </row>
    <row r="30" spans="1:11" ht="25.5" x14ac:dyDescent="0.25">
      <c r="A30" s="18">
        <v>22</v>
      </c>
      <c r="B30" s="3" t="s">
        <v>19</v>
      </c>
      <c r="C30" s="3" t="s">
        <v>79</v>
      </c>
      <c r="D30" s="3" t="s">
        <v>49</v>
      </c>
      <c r="E30" s="4" t="s">
        <v>59</v>
      </c>
      <c r="F30" s="7" t="s">
        <v>17</v>
      </c>
      <c r="G30" s="4">
        <v>20</v>
      </c>
      <c r="H30" s="4" t="s">
        <v>31</v>
      </c>
      <c r="I30" s="4" t="s">
        <v>2</v>
      </c>
      <c r="J30" s="6">
        <v>44501</v>
      </c>
      <c r="K30" s="9">
        <v>67.23</v>
      </c>
    </row>
    <row r="31" spans="1:11" ht="25.5" x14ac:dyDescent="0.25">
      <c r="A31" s="18">
        <v>23</v>
      </c>
      <c r="B31" s="3" t="s">
        <v>20</v>
      </c>
      <c r="C31" s="3" t="s">
        <v>80</v>
      </c>
      <c r="D31" s="3" t="s">
        <v>43</v>
      </c>
      <c r="E31" s="4" t="s">
        <v>59</v>
      </c>
      <c r="F31" s="5" t="s">
        <v>17</v>
      </c>
      <c r="G31" s="4">
        <v>20</v>
      </c>
      <c r="H31" s="4" t="s">
        <v>31</v>
      </c>
      <c r="I31" s="4" t="s">
        <v>2</v>
      </c>
      <c r="J31" s="6">
        <v>44501</v>
      </c>
      <c r="K31" s="4" t="s">
        <v>27</v>
      </c>
    </row>
    <row r="32" spans="1:11" x14ac:dyDescent="0.25">
      <c r="A32" s="14"/>
      <c r="B32" s="11"/>
      <c r="C32" s="11"/>
      <c r="D32" s="11"/>
      <c r="E32" s="15"/>
      <c r="F32" s="14"/>
      <c r="G32" s="15"/>
      <c r="H32" s="15"/>
      <c r="I32" s="14"/>
      <c r="J32" s="16"/>
      <c r="K32" s="17"/>
    </row>
    <row r="35" spans="1:10" x14ac:dyDescent="0.25">
      <c r="F35" s="3" t="s">
        <v>1</v>
      </c>
      <c r="G35" s="12">
        <f>COUNTIF(E9:E31,"Tourism")</f>
        <v>0</v>
      </c>
      <c r="H35" s="11"/>
      <c r="I35" s="3" t="s">
        <v>2</v>
      </c>
      <c r="J35" s="3">
        <f>COUNTIF(I9:I31,"New Standard")</f>
        <v>11</v>
      </c>
    </row>
    <row r="36" spans="1:10" x14ac:dyDescent="0.25">
      <c r="F36" s="3" t="s">
        <v>39</v>
      </c>
      <c r="G36" s="12">
        <f>COUNTIF(E9:E31,"Wholesale &amp; Retail Trade")</f>
        <v>6</v>
      </c>
      <c r="H36" s="11"/>
      <c r="I36" s="3" t="s">
        <v>9</v>
      </c>
      <c r="J36" s="3">
        <f>COUNTIF(I9:I31,"Revision")</f>
        <v>12</v>
      </c>
    </row>
    <row r="37" spans="1:10" x14ac:dyDescent="0.25">
      <c r="F37" s="3" t="s">
        <v>8</v>
      </c>
      <c r="G37" s="12">
        <f>COUNTIF(E9:E31,"Agriculture")</f>
        <v>4</v>
      </c>
      <c r="H37" s="11"/>
    </row>
    <row r="38" spans="1:10" x14ac:dyDescent="0.25">
      <c r="F38" s="3" t="s">
        <v>62</v>
      </c>
      <c r="G38" s="12">
        <f>COUNTIF(E9:E31,"Transportation")</f>
        <v>4</v>
      </c>
      <c r="H38" s="11"/>
    </row>
    <row r="39" spans="1:10" x14ac:dyDescent="0.25">
      <c r="F39" s="3" t="s">
        <v>61</v>
      </c>
      <c r="G39" s="12">
        <f>COUNTIF(E9:E31,"Petroleum")</f>
        <v>5</v>
      </c>
    </row>
    <row r="40" spans="1:10" x14ac:dyDescent="0.25">
      <c r="A40" s="13"/>
      <c r="F40" s="3" t="s">
        <v>59</v>
      </c>
      <c r="G40" s="12">
        <f>COUNTIF(E9:E31,"Manufacturing")</f>
        <v>4</v>
      </c>
    </row>
    <row r="41" spans="1:10" x14ac:dyDescent="0.25">
      <c r="G41" s="12">
        <f>SUM(G35:G40)</f>
        <v>23</v>
      </c>
    </row>
    <row r="49" spans="7:8" x14ac:dyDescent="0.25">
      <c r="G49" s="3" t="s">
        <v>30</v>
      </c>
      <c r="H49" s="3">
        <f>COUNTIF(H9:H31,"C")</f>
        <v>15</v>
      </c>
    </row>
    <row r="50" spans="7:8" x14ac:dyDescent="0.25">
      <c r="G50" s="3" t="s">
        <v>31</v>
      </c>
      <c r="H50" s="3">
        <f>COUNTIF(H9:H31,"V")</f>
        <v>8</v>
      </c>
    </row>
  </sheetData>
  <sortState xmlns:xlrd2="http://schemas.microsoft.com/office/spreadsheetml/2017/richdata2" ref="B9:K31">
    <sortCondition descending="1" ref="G9:G31"/>
  </sortState>
  <mergeCells count="11">
    <mergeCell ref="A2:B4"/>
    <mergeCell ref="A5:K5"/>
    <mergeCell ref="A6:I7"/>
    <mergeCell ref="C2:K2"/>
    <mergeCell ref="J6:K7"/>
    <mergeCell ref="C4:E4"/>
    <mergeCell ref="F4:I4"/>
    <mergeCell ref="J4:K4"/>
    <mergeCell ref="F3:I3"/>
    <mergeCell ref="C3:E3"/>
    <mergeCell ref="J3:K3"/>
  </mergeCells>
  <phoneticPr fontId="3" type="noConversion"/>
  <pageMargins left="0.7" right="0.7" top="0.75" bottom="0.75" header="0.3" footer="0.3"/>
  <pageSetup scale="5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Standards Projects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Lloyd Orellano</dc:creator>
  <cp:lastModifiedBy>Lloyd Orellano</cp:lastModifiedBy>
  <cp:lastPrinted>2021-02-26T21:22:41Z</cp:lastPrinted>
  <dcterms:created xsi:type="dcterms:W3CDTF">2015-09-11T19:50:43Z</dcterms:created>
  <dcterms:modified xsi:type="dcterms:W3CDTF">2021-02-26T21:42:49Z</dcterms:modified>
</cp:coreProperties>
</file>